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RTIN\BPMDocs\"/>
    </mc:Choice>
  </mc:AlternateContent>
  <bookViews>
    <workbookView xWindow="0" yWindow="0" windowWidth="13680" windowHeight="9690" activeTab="2"/>
  </bookViews>
  <sheets>
    <sheet name="Ajuntament " sheetId="1" r:id="rId1"/>
    <sheet name="Escola de Música" sheetId="2" r:id="rId2"/>
    <sheet name="Ràdio Sant Feliu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8" i="2"/>
  <c r="E6" i="2"/>
  <c r="E6" i="3" l="1"/>
  <c r="E7" i="3"/>
  <c r="E8" i="3"/>
  <c r="E9" i="3"/>
  <c r="E10" i="3"/>
  <c r="E11" i="3"/>
  <c r="E12" i="3"/>
  <c r="E20" i="3" s="1"/>
  <c r="E13" i="3"/>
  <c r="E14" i="3"/>
  <c r="E15" i="3"/>
  <c r="E16" i="3"/>
  <c r="E17" i="3"/>
  <c r="E18" i="3"/>
  <c r="E19" i="3"/>
  <c r="C12" i="3"/>
  <c r="C8" i="3"/>
  <c r="E20" i="1"/>
  <c r="E7" i="1"/>
  <c r="E8" i="1"/>
  <c r="E9" i="1"/>
  <c r="E10" i="1"/>
  <c r="E11" i="1"/>
  <c r="E12" i="1"/>
  <c r="E6" i="1"/>
  <c r="C11" i="1"/>
  <c r="C12" i="1" s="1"/>
  <c r="B12" i="1"/>
</calcChain>
</file>

<file path=xl/sharedStrings.xml><?xml version="1.0" encoding="utf-8"?>
<sst xmlns="http://schemas.openxmlformats.org/spreadsheetml/2006/main" count="66" uniqueCount="23">
  <si>
    <t>AJUSTOS</t>
  </si>
  <si>
    <t xml:space="preserve">Ajuntament de Sant Feliu de Guíxols </t>
  </si>
  <si>
    <t>Resultat pressupostari</t>
  </si>
  <si>
    <t>Exercici 2024</t>
  </si>
  <si>
    <t>Conceptes</t>
  </si>
  <si>
    <t>Drets reconeguts nets</t>
  </si>
  <si>
    <t>Obligacions reconegudes netes</t>
  </si>
  <si>
    <t>ajustos</t>
  </si>
  <si>
    <t>a. Operacions corrents</t>
  </si>
  <si>
    <t>b. Operacions de capital</t>
  </si>
  <si>
    <t>c. Actius financers</t>
  </si>
  <si>
    <t>d. Passiu financers</t>
  </si>
  <si>
    <t xml:space="preserve">1. Total operacions no financeres (a+b) </t>
  </si>
  <si>
    <t xml:space="preserve">2. Total operacions financeres (c+d) </t>
  </si>
  <si>
    <t xml:space="preserve">I. RESULTAT PRESSUPOSTARI DE L'EXERCICI (1+2) </t>
  </si>
  <si>
    <t>3. Crèdits gastats finançats amb romanent de tresoreria per a despeses generals</t>
  </si>
  <si>
    <t>5. Desviacions de finançament positives de l'exercici</t>
  </si>
  <si>
    <t>4. Desviacions de finançament negatives de l'exercici</t>
  </si>
  <si>
    <t xml:space="preserve">RESULTAT PRESSUPOSTARI AJUSTAT (I + II) </t>
  </si>
  <si>
    <t xml:space="preserve">Data obtenció: </t>
  </si>
  <si>
    <t>Escola de Música</t>
  </si>
  <si>
    <t xml:space="preserve">Emissora municipal Radio Sant Feliu </t>
  </si>
  <si>
    <t xml:space="preserve">II. TOTAL AJUSTOS (3+4-5)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</si>
</sst>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0" fillId="0" borderId="0" xfId="1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4" fontId="0" fillId="0" borderId="0" xfId="1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2">
    <cellStyle name="Moneda" xfId="1" builtinId="4"/>
    <cellStyle name="Normal" xfId="0" builtinId="0"/>
  </cellStyles>
  <dxfs count="6">
    <dxf>
      <numFmt numFmtId="164" formatCode="_-* #,##0.00\ [$€-C0A]_-;\-* #,##0.00\ [$€-C0A]_-;_-* &quot;-&quot;??\ [$€-C0A]_-;_-@_-"/>
    </dxf>
    <dxf>
      <numFmt numFmtId="164" formatCode="_-* #,##0.00\ [$€-C0A]_-;\-* #,##0.00\ [$€-C0A]_-;_-* &quot;-&quot;??\ [$€-C0A]_-;_-@_-"/>
    </dxf>
    <dxf>
      <numFmt numFmtId="164" formatCode="_-* #,##0.00\ [$€-C0A]_-;\-* #,##0.00\ [$€-C0A]_-;_-* &quot;-&quot;??\ [$€-C0A]_-;_-@_-"/>
    </dxf>
    <dxf>
      <numFmt numFmtId="164" formatCode="_-* #,##0.00\ [$€-C0A]_-;\-* #,##0.00\ [$€-C0A]_-;_-* &quot;-&quot;??\ [$€-C0A]_-;_-@_-"/>
    </dxf>
    <dxf>
      <alignment vertical="bottom" textRotation="0" wrapText="1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5:E20" totalsRowShown="0">
  <autoFilter ref="A5:E20"/>
  <tableColumns count="5">
    <tableColumn id="1" name="Conceptes"/>
    <tableColumn id="2" name="Drets reconeguts nets" dataCellStyle="Moneda"/>
    <tableColumn id="3" name="Obligacions reconegudes netes" dataCellStyle="Moneda"/>
    <tableColumn id="4" name="ajustos" dataCellStyle="Moneda"/>
    <tableColumn id="5" name="Resultat pressupostari" dataCellStyle="Moneda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5:E20" totalsRowShown="0" headerRowDxfId="5">
  <autoFilter ref="A5:E20"/>
  <tableColumns count="5">
    <tableColumn id="1" name="Conceptes"/>
    <tableColumn id="2" name="Drets reconeguts nets" dataCellStyle="Moneda"/>
    <tableColumn id="3" name="Obligacions reconegudes netes" dataCellStyle="Moneda"/>
    <tableColumn id="4" name="ajustos" dataCellStyle="Moneda"/>
    <tableColumn id="5" name="Resultat pressupostari" dataCellStyle="Moneda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5:E20" totalsRowShown="0" headerRowDxfId="4">
  <autoFilter ref="A5:E20"/>
  <tableColumns count="5">
    <tableColumn id="1" name="Conceptes"/>
    <tableColumn id="2" name="Drets reconeguts nets" dataDxfId="3" dataCellStyle="Moneda"/>
    <tableColumn id="3" name="Obligacions reconegudes netes" dataDxfId="2" dataCellStyle="Moneda"/>
    <tableColumn id="4" name="ajustos" dataDxfId="1" dataCellStyle="Moneda"/>
    <tableColumn id="5" name="Resultat pressupostari" dataDxfId="0" dataCellStyle="Moneda">
      <calculatedColumnFormula>Tabla134[[#This Row],[Drets reconeguts nets]]-Tabla134[[#This Row],[Obligacions reconegudes netes]]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9" sqref="A19"/>
    </sheetView>
  </sheetViews>
  <sheetFormatPr baseColWidth="10" defaultRowHeight="15" x14ac:dyDescent="0.25"/>
  <cols>
    <col min="1" max="1" width="72.42578125" customWidth="1"/>
    <col min="2" max="2" width="26.42578125" customWidth="1"/>
    <col min="3" max="3" width="30.7109375" customWidth="1"/>
    <col min="4" max="4" width="16.140625" customWidth="1"/>
    <col min="5" max="5" width="22.85546875" customWidth="1"/>
    <col min="7" max="7" width="13.85546875" customWidth="1"/>
  </cols>
  <sheetData>
    <row r="1" spans="1:5" x14ac:dyDescent="0.25">
      <c r="A1" s="1" t="s">
        <v>1</v>
      </c>
      <c r="B1" s="1" t="s">
        <v>3</v>
      </c>
      <c r="D1" s="4" t="s">
        <v>19</v>
      </c>
      <c r="E1" s="3">
        <v>45699</v>
      </c>
    </row>
    <row r="2" spans="1:5" x14ac:dyDescent="0.25">
      <c r="A2" s="1" t="s">
        <v>2</v>
      </c>
    </row>
    <row r="5" spans="1:5" x14ac:dyDescent="0.25">
      <c r="A5" t="s">
        <v>4</v>
      </c>
      <c r="B5" t="s">
        <v>5</v>
      </c>
      <c r="C5" t="s">
        <v>6</v>
      </c>
      <c r="D5" t="s">
        <v>7</v>
      </c>
      <c r="E5" t="s">
        <v>2</v>
      </c>
    </row>
    <row r="6" spans="1:5" x14ac:dyDescent="0.25">
      <c r="A6" t="s">
        <v>8</v>
      </c>
      <c r="B6" s="2">
        <v>38973825.619999997</v>
      </c>
      <c r="C6" s="2">
        <v>34733674.68</v>
      </c>
      <c r="D6" s="2"/>
      <c r="E6" s="2">
        <f>B6-C6</f>
        <v>4240150.9399999976</v>
      </c>
    </row>
    <row r="7" spans="1:5" x14ac:dyDescent="0.25">
      <c r="A7" t="s">
        <v>9</v>
      </c>
      <c r="B7" s="2">
        <v>1923357.94</v>
      </c>
      <c r="C7" s="2">
        <v>3437649.68</v>
      </c>
      <c r="D7" s="2"/>
      <c r="E7" s="2">
        <f t="shared" ref="E7:E12" si="0">B7-C7</f>
        <v>-1514291.7400000002</v>
      </c>
    </row>
    <row r="8" spans="1:5" x14ac:dyDescent="0.25">
      <c r="A8" t="s">
        <v>12</v>
      </c>
      <c r="B8" s="2">
        <v>40897183.560000002</v>
      </c>
      <c r="C8" s="2">
        <v>38171324.359999999</v>
      </c>
      <c r="D8" s="2"/>
      <c r="E8" s="2">
        <f t="shared" si="0"/>
        <v>2725859.200000003</v>
      </c>
    </row>
    <row r="9" spans="1:5" x14ac:dyDescent="0.25">
      <c r="A9" t="s">
        <v>10</v>
      </c>
      <c r="B9" s="2">
        <v>14000</v>
      </c>
      <c r="C9" s="2">
        <v>14000</v>
      </c>
      <c r="D9" s="2"/>
      <c r="E9" s="2">
        <f t="shared" si="0"/>
        <v>0</v>
      </c>
    </row>
    <row r="10" spans="1:5" x14ac:dyDescent="0.25">
      <c r="A10" t="s">
        <v>11</v>
      </c>
      <c r="B10" s="2"/>
      <c r="C10" s="2">
        <v>1234746.7</v>
      </c>
      <c r="D10" s="2"/>
      <c r="E10" s="2">
        <f t="shared" si="0"/>
        <v>-1234746.7</v>
      </c>
    </row>
    <row r="11" spans="1:5" x14ac:dyDescent="0.25">
      <c r="A11" t="s">
        <v>13</v>
      </c>
      <c r="B11" s="2">
        <v>14000</v>
      </c>
      <c r="C11" s="2">
        <f>SUM(C9:C10)</f>
        <v>1248746.7</v>
      </c>
      <c r="D11" s="2"/>
      <c r="E11" s="2">
        <f t="shared" si="0"/>
        <v>-1234746.7</v>
      </c>
    </row>
    <row r="12" spans="1:5" x14ac:dyDescent="0.25">
      <c r="A12" t="s">
        <v>14</v>
      </c>
      <c r="B12" s="2">
        <f>B8+B11</f>
        <v>40911183.560000002</v>
      </c>
      <c r="C12" s="2">
        <f>C8+C11</f>
        <v>39420071.060000002</v>
      </c>
      <c r="D12" s="2"/>
      <c r="E12" s="2">
        <f t="shared" si="0"/>
        <v>1491112.5</v>
      </c>
    </row>
    <row r="13" spans="1:5" x14ac:dyDescent="0.25">
      <c r="B13" s="2"/>
      <c r="C13" s="2"/>
      <c r="D13" s="2"/>
      <c r="E13" s="2"/>
    </row>
    <row r="14" spans="1:5" x14ac:dyDescent="0.25">
      <c r="A14" t="s">
        <v>0</v>
      </c>
      <c r="B14" s="2"/>
      <c r="C14" s="2"/>
      <c r="D14" s="2"/>
      <c r="E14" s="2"/>
    </row>
    <row r="15" spans="1:5" x14ac:dyDescent="0.25">
      <c r="A15" t="s">
        <v>15</v>
      </c>
      <c r="B15" s="2"/>
      <c r="C15" s="2"/>
      <c r="D15" s="2">
        <v>641057.62</v>
      </c>
      <c r="E15" s="2"/>
    </row>
    <row r="16" spans="1:5" x14ac:dyDescent="0.25">
      <c r="A16" t="s">
        <v>17</v>
      </c>
      <c r="B16" s="2"/>
      <c r="C16" s="2"/>
      <c r="D16" s="2">
        <v>1865917.2</v>
      </c>
      <c r="E16" s="2"/>
    </row>
    <row r="17" spans="1:5" x14ac:dyDescent="0.25">
      <c r="A17" t="s">
        <v>16</v>
      </c>
      <c r="B17" s="2"/>
      <c r="C17" s="2"/>
      <c r="D17" s="2">
        <v>1798974.42</v>
      </c>
      <c r="E17" s="2"/>
    </row>
    <row r="18" spans="1:5" x14ac:dyDescent="0.25">
      <c r="A18" t="s">
        <v>22</v>
      </c>
      <c r="B18" s="2"/>
      <c r="C18" s="2"/>
      <c r="D18" s="2">
        <v>708000.4</v>
      </c>
      <c r="E18" s="2"/>
    </row>
    <row r="19" spans="1:5" x14ac:dyDescent="0.25">
      <c r="B19" s="2"/>
      <c r="C19" s="2"/>
      <c r="D19" s="2"/>
      <c r="E19" s="2"/>
    </row>
    <row r="20" spans="1:5" x14ac:dyDescent="0.25">
      <c r="A20" s="1" t="s">
        <v>18</v>
      </c>
      <c r="B20" s="2"/>
      <c r="C20" s="2"/>
      <c r="D20" s="2"/>
      <c r="E20" s="2">
        <f>E12+D18</f>
        <v>2199112.9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9" sqref="A19"/>
    </sheetView>
  </sheetViews>
  <sheetFormatPr baseColWidth="10" defaultRowHeight="15" x14ac:dyDescent="0.25"/>
  <cols>
    <col min="1" max="1" width="75.28515625" customWidth="1"/>
    <col min="2" max="5" width="18.42578125" customWidth="1"/>
  </cols>
  <sheetData>
    <row r="1" spans="1:5" x14ac:dyDescent="0.25">
      <c r="A1" s="1" t="s">
        <v>20</v>
      </c>
      <c r="B1" s="1" t="s">
        <v>3</v>
      </c>
      <c r="D1" s="4" t="s">
        <v>19</v>
      </c>
      <c r="E1" s="3">
        <v>45692</v>
      </c>
    </row>
    <row r="2" spans="1:5" x14ac:dyDescent="0.25">
      <c r="A2" s="1" t="s">
        <v>2</v>
      </c>
    </row>
    <row r="5" spans="1:5" ht="30" x14ac:dyDescent="0.25">
      <c r="A5" s="6" t="s">
        <v>4</v>
      </c>
      <c r="B5" s="6" t="s">
        <v>5</v>
      </c>
      <c r="C5" s="6" t="s">
        <v>6</v>
      </c>
      <c r="D5" s="6" t="s">
        <v>7</v>
      </c>
      <c r="E5" s="6" t="s">
        <v>2</v>
      </c>
    </row>
    <row r="6" spans="1:5" x14ac:dyDescent="0.25">
      <c r="A6" t="s">
        <v>8</v>
      </c>
      <c r="B6" s="2">
        <v>866843.77</v>
      </c>
      <c r="C6" s="2">
        <v>676029.22</v>
      </c>
      <c r="D6" s="2"/>
      <c r="E6" s="2">
        <f>Tabla13[[#This Row],[Drets reconeguts nets]]-Tabla13[[#This Row],[Obligacions reconegudes netes]]</f>
        <v>190814.55000000005</v>
      </c>
    </row>
    <row r="7" spans="1:5" x14ac:dyDescent="0.25">
      <c r="A7" t="s">
        <v>9</v>
      </c>
      <c r="B7" s="2"/>
      <c r="C7" s="2">
        <v>2997.99</v>
      </c>
      <c r="D7" s="2"/>
      <c r="E7" s="2">
        <f>Tabla13[[#This Row],[Drets reconeguts nets]]-Tabla13[[#This Row],[Obligacions reconegudes netes]]</f>
        <v>-2997.99</v>
      </c>
    </row>
    <row r="8" spans="1:5" x14ac:dyDescent="0.25">
      <c r="A8" t="s">
        <v>12</v>
      </c>
      <c r="B8" s="2">
        <v>866843.77</v>
      </c>
      <c r="C8" s="2">
        <v>679027.21</v>
      </c>
      <c r="D8" s="2"/>
      <c r="E8" s="2">
        <f>Tabla13[[#This Row],[Drets reconeguts nets]]-Tabla13[[#This Row],[Obligacions reconegudes netes]]</f>
        <v>187816.56000000006</v>
      </c>
    </row>
    <row r="9" spans="1:5" x14ac:dyDescent="0.25">
      <c r="A9" t="s">
        <v>10</v>
      </c>
      <c r="B9" s="2"/>
      <c r="C9" s="2"/>
      <c r="D9" s="2"/>
      <c r="E9" s="2"/>
    </row>
    <row r="10" spans="1:5" x14ac:dyDescent="0.25">
      <c r="A10" t="s">
        <v>11</v>
      </c>
      <c r="B10" s="2"/>
      <c r="C10" s="2"/>
      <c r="D10" s="2"/>
      <c r="E10" s="2"/>
    </row>
    <row r="11" spans="1:5" x14ac:dyDescent="0.25">
      <c r="A11" t="s">
        <v>13</v>
      </c>
      <c r="B11" s="2"/>
      <c r="C11" s="2"/>
      <c r="D11" s="2"/>
      <c r="E11" s="2"/>
    </row>
    <row r="12" spans="1:5" x14ac:dyDescent="0.25">
      <c r="A12" t="s">
        <v>14</v>
      </c>
      <c r="B12" s="2">
        <v>866843.77</v>
      </c>
      <c r="C12" s="2">
        <v>679027.21</v>
      </c>
      <c r="D12" s="2"/>
      <c r="E12" s="2">
        <v>187816.56</v>
      </c>
    </row>
    <row r="13" spans="1:5" x14ac:dyDescent="0.25">
      <c r="B13" s="2"/>
      <c r="C13" s="2"/>
      <c r="D13" s="2"/>
      <c r="E13" s="2"/>
    </row>
    <row r="14" spans="1:5" x14ac:dyDescent="0.25">
      <c r="A14" t="s">
        <v>0</v>
      </c>
      <c r="B14" s="2"/>
      <c r="C14" s="2"/>
      <c r="D14" s="2"/>
      <c r="E14" s="2"/>
    </row>
    <row r="15" spans="1:5" x14ac:dyDescent="0.25">
      <c r="A15" t="s">
        <v>15</v>
      </c>
      <c r="B15" s="2"/>
      <c r="C15" s="2"/>
      <c r="D15" s="2">
        <v>10934.5</v>
      </c>
      <c r="E15" s="2"/>
    </row>
    <row r="16" spans="1:5" x14ac:dyDescent="0.25">
      <c r="A16" t="s">
        <v>17</v>
      </c>
      <c r="B16" s="2"/>
      <c r="C16" s="2"/>
      <c r="D16" s="2"/>
      <c r="E16" s="2"/>
    </row>
    <row r="17" spans="1:5" x14ac:dyDescent="0.25">
      <c r="A17" t="s">
        <v>16</v>
      </c>
      <c r="B17" s="2"/>
      <c r="C17" s="2"/>
      <c r="D17" s="2"/>
      <c r="E17" s="2"/>
    </row>
    <row r="18" spans="1:5" x14ac:dyDescent="0.25">
      <c r="A18" t="s">
        <v>22</v>
      </c>
      <c r="B18" s="2"/>
      <c r="C18" s="2"/>
      <c r="D18" s="2">
        <v>10934.5</v>
      </c>
      <c r="E18" s="2"/>
    </row>
    <row r="19" spans="1:5" x14ac:dyDescent="0.25">
      <c r="B19" s="2"/>
      <c r="C19" s="2"/>
      <c r="D19" s="2"/>
      <c r="E19" s="2"/>
    </row>
    <row r="20" spans="1:5" x14ac:dyDescent="0.25">
      <c r="A20" s="1" t="s">
        <v>18</v>
      </c>
      <c r="B20" s="2"/>
      <c r="C20" s="2"/>
      <c r="D20" s="2"/>
      <c r="E20" s="2">
        <v>198751.06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A24" sqref="A24"/>
    </sheetView>
  </sheetViews>
  <sheetFormatPr baseColWidth="10" defaultRowHeight="15" x14ac:dyDescent="0.25"/>
  <cols>
    <col min="1" max="1" width="73" customWidth="1"/>
    <col min="2" max="3" width="25.28515625" customWidth="1"/>
    <col min="4" max="4" width="20.28515625" customWidth="1"/>
    <col min="5" max="5" width="25.28515625" customWidth="1"/>
  </cols>
  <sheetData>
    <row r="1" spans="1:5" x14ac:dyDescent="0.25">
      <c r="A1" s="1" t="s">
        <v>21</v>
      </c>
      <c r="B1" s="1" t="s">
        <v>3</v>
      </c>
      <c r="D1" s="4" t="s">
        <v>19</v>
      </c>
      <c r="E1" s="3">
        <v>45688</v>
      </c>
    </row>
    <row r="2" spans="1:5" x14ac:dyDescent="0.25">
      <c r="A2" s="1" t="s">
        <v>2</v>
      </c>
    </row>
    <row r="5" spans="1:5" ht="30.75" customHeight="1" x14ac:dyDescent="0.25">
      <c r="A5" s="6" t="s">
        <v>4</v>
      </c>
      <c r="B5" s="7" t="s">
        <v>5</v>
      </c>
      <c r="C5" s="7" t="s">
        <v>6</v>
      </c>
      <c r="D5" s="7" t="s">
        <v>7</v>
      </c>
      <c r="E5" s="7" t="s">
        <v>2</v>
      </c>
    </row>
    <row r="6" spans="1:5" x14ac:dyDescent="0.25">
      <c r="A6" t="s">
        <v>8</v>
      </c>
      <c r="B6" s="2">
        <v>114978.56</v>
      </c>
      <c r="C6" s="5">
        <v>73849.3</v>
      </c>
      <c r="D6" s="5"/>
      <c r="E6" s="5">
        <f>Tabla134[[#This Row],[Drets reconeguts nets]]-Tabla134[[#This Row],[Obligacions reconegudes netes]]</f>
        <v>41129.259999999995</v>
      </c>
    </row>
    <row r="7" spans="1:5" x14ac:dyDescent="0.25">
      <c r="A7" t="s">
        <v>9</v>
      </c>
      <c r="B7" s="2"/>
      <c r="C7" s="5">
        <v>3987.05</v>
      </c>
      <c r="D7" s="5"/>
      <c r="E7" s="5">
        <f>Tabla134[[#This Row],[Drets reconeguts nets]]-Tabla134[[#This Row],[Obligacions reconegudes netes]]</f>
        <v>-3987.05</v>
      </c>
    </row>
    <row r="8" spans="1:5" x14ac:dyDescent="0.25">
      <c r="A8" t="s">
        <v>12</v>
      </c>
      <c r="B8" s="2">
        <v>114978.56</v>
      </c>
      <c r="C8" s="5">
        <f>SUBTOTAL(109,C6:C7)</f>
        <v>77836.350000000006</v>
      </c>
      <c r="D8" s="5"/>
      <c r="E8" s="5">
        <f>Tabla134[[#This Row],[Drets reconeguts nets]]-Tabla134[[#This Row],[Obligacions reconegudes netes]]</f>
        <v>37142.209999999992</v>
      </c>
    </row>
    <row r="9" spans="1:5" x14ac:dyDescent="0.25">
      <c r="A9" t="s">
        <v>10</v>
      </c>
      <c r="B9" s="2"/>
      <c r="C9" s="5"/>
      <c r="D9" s="5"/>
      <c r="E9" s="5">
        <f>Tabla134[[#This Row],[Drets reconeguts nets]]-Tabla134[[#This Row],[Obligacions reconegudes netes]]</f>
        <v>0</v>
      </c>
    </row>
    <row r="10" spans="1:5" x14ac:dyDescent="0.25">
      <c r="A10" t="s">
        <v>11</v>
      </c>
      <c r="B10" s="2"/>
      <c r="C10" s="5"/>
      <c r="D10" s="5"/>
      <c r="E10" s="5">
        <f>Tabla134[[#This Row],[Drets reconeguts nets]]-Tabla134[[#This Row],[Obligacions reconegudes netes]]</f>
        <v>0</v>
      </c>
    </row>
    <row r="11" spans="1:5" x14ac:dyDescent="0.25">
      <c r="A11" t="s">
        <v>13</v>
      </c>
      <c r="B11" s="2"/>
      <c r="C11" s="5"/>
      <c r="D11" s="5"/>
      <c r="E11" s="5">
        <f>Tabla134[[#This Row],[Drets reconeguts nets]]-Tabla134[[#This Row],[Obligacions reconegudes netes]]</f>
        <v>0</v>
      </c>
    </row>
    <row r="12" spans="1:5" x14ac:dyDescent="0.25">
      <c r="A12" t="s">
        <v>14</v>
      </c>
      <c r="B12" s="2">
        <v>114978.56</v>
      </c>
      <c r="C12" s="5">
        <f>SUBTOTAL(109,C6:C11)</f>
        <v>77836.350000000006</v>
      </c>
      <c r="D12" s="5"/>
      <c r="E12" s="5">
        <f>Tabla134[[#This Row],[Drets reconeguts nets]]-Tabla134[[#This Row],[Obligacions reconegudes netes]]</f>
        <v>37142.209999999992</v>
      </c>
    </row>
    <row r="13" spans="1:5" x14ac:dyDescent="0.25">
      <c r="B13" s="5"/>
      <c r="C13" s="5"/>
      <c r="D13" s="5"/>
      <c r="E13" s="5">
        <f>Tabla134[[#This Row],[Drets reconeguts nets]]-Tabla134[[#This Row],[Obligacions reconegudes netes]]</f>
        <v>0</v>
      </c>
    </row>
    <row r="14" spans="1:5" x14ac:dyDescent="0.25">
      <c r="A14" t="s">
        <v>0</v>
      </c>
      <c r="B14" s="5"/>
      <c r="C14" s="5"/>
      <c r="D14" s="5"/>
      <c r="E14" s="5">
        <f>Tabla134[[#This Row],[Drets reconeguts nets]]-Tabla134[[#This Row],[Obligacions reconegudes netes]]</f>
        <v>0</v>
      </c>
    </row>
    <row r="15" spans="1:5" x14ac:dyDescent="0.25">
      <c r="A15" t="s">
        <v>15</v>
      </c>
      <c r="B15" s="5"/>
      <c r="C15" s="5"/>
      <c r="D15" s="2">
        <v>8089.33</v>
      </c>
      <c r="E15" s="5">
        <f>Tabla134[[#This Row],[Drets reconeguts nets]]-Tabla134[[#This Row],[Obligacions reconegudes netes]]</f>
        <v>0</v>
      </c>
    </row>
    <row r="16" spans="1:5" x14ac:dyDescent="0.25">
      <c r="A16" t="s">
        <v>17</v>
      </c>
      <c r="B16" s="5"/>
      <c r="C16" s="5"/>
      <c r="D16" s="2"/>
      <c r="E16" s="5">
        <f>Tabla134[[#This Row],[Drets reconeguts nets]]-Tabla134[[#This Row],[Obligacions reconegudes netes]]</f>
        <v>0</v>
      </c>
    </row>
    <row r="17" spans="1:5" x14ac:dyDescent="0.25">
      <c r="A17" t="s">
        <v>16</v>
      </c>
      <c r="B17" s="5"/>
      <c r="C17" s="5"/>
      <c r="D17" s="2"/>
      <c r="E17" s="5">
        <f>Tabla134[[#This Row],[Drets reconeguts nets]]-Tabla134[[#This Row],[Obligacions reconegudes netes]]</f>
        <v>0</v>
      </c>
    </row>
    <row r="18" spans="1:5" x14ac:dyDescent="0.25">
      <c r="A18" t="s">
        <v>22</v>
      </c>
      <c r="B18" s="5"/>
      <c r="C18" s="5"/>
      <c r="D18" s="2">
        <v>8089.33</v>
      </c>
      <c r="E18" s="5">
        <f>Tabla134[[#This Row],[Drets reconeguts nets]]-Tabla134[[#This Row],[Obligacions reconegudes netes]]</f>
        <v>0</v>
      </c>
    </row>
    <row r="19" spans="1:5" x14ac:dyDescent="0.25">
      <c r="B19" s="5"/>
      <c r="C19" s="5"/>
      <c r="D19" s="5"/>
      <c r="E19" s="5">
        <f>Tabla134[[#This Row],[Drets reconeguts nets]]-Tabla134[[#This Row],[Obligacions reconegudes netes]]</f>
        <v>0</v>
      </c>
    </row>
    <row r="20" spans="1:5" x14ac:dyDescent="0.25">
      <c r="A20" s="1" t="s">
        <v>18</v>
      </c>
      <c r="B20" s="5"/>
      <c r="C20" s="5"/>
      <c r="D20" s="5"/>
      <c r="E20" s="5">
        <f>E12+D18</f>
        <v>45231.539999999994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Ajuntament </vt:lpstr>
      <vt:lpstr>Escola de Música</vt:lpstr>
      <vt:lpstr>Ràdio Sant Feliu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Manoli Martin</dc:creator>
  <cp:lastModifiedBy>Manoli Martin</cp:lastModifiedBy>
  <dcterms:created xsi:type="dcterms:W3CDTF">2026-07-22T09:20:26Z</dcterms:created>
  <dcterms:modified xsi:type="dcterms:W3CDTF">2026-07-22T11:40:00Z</dcterms:modified>
</cp:coreProperties>
</file>